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200" windowHeight="10880" tabRatio="741" firstSheet="2" activeTab="2"/>
  </bookViews>
  <sheets>
    <sheet name="СВОД2021" sheetId="47" r:id="rId1"/>
    <sheet name="СВОД 2022" sheetId="49" r:id="rId2"/>
    <sheet name="Кудку агашСШ" sheetId="32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2"/>
  <c r="D20"/>
  <c r="D23"/>
  <c r="D26"/>
  <c r="D30"/>
  <c r="D31"/>
  <c r="D33"/>
  <c r="F18" l="1"/>
  <c r="C25" l="1"/>
  <c r="D25" s="1"/>
  <c r="E25" s="1"/>
  <c r="C19"/>
  <c r="D15" l="1"/>
  <c r="D29" s="1"/>
  <c r="C15" i="47" l="1"/>
  <c r="D15" s="1"/>
  <c r="D13" s="1"/>
  <c r="D12" s="1"/>
  <c r="C19"/>
  <c r="D19" s="1"/>
  <c r="C22"/>
  <c r="D22" s="1"/>
  <c r="C25"/>
  <c r="D25" s="1"/>
  <c r="C28"/>
  <c r="D28" s="1"/>
  <c r="D33"/>
  <c r="D31"/>
  <c r="D30"/>
  <c r="D29"/>
  <c r="D27"/>
  <c r="D26"/>
  <c r="D24"/>
  <c r="D23"/>
  <c r="D21"/>
  <c r="D20"/>
  <c r="D11"/>
  <c r="C13" l="1"/>
  <c r="C12" s="1"/>
  <c r="C15" i="32" l="1"/>
  <c r="C29" l="1"/>
  <c r="C34" s="1"/>
  <c r="D11"/>
  <c r="C13" l="1"/>
  <c r="E11"/>
  <c r="E16"/>
  <c r="D14"/>
  <c r="E14" s="1"/>
  <c r="D16"/>
  <c r="E17"/>
  <c r="D18"/>
  <c r="E20"/>
  <c r="D21"/>
  <c r="E21" s="1"/>
  <c r="D24"/>
  <c r="E24" s="1"/>
  <c r="E26"/>
  <c r="D27"/>
  <c r="E27" s="1"/>
  <c r="E30"/>
  <c r="E31"/>
  <c r="D32"/>
  <c r="E33"/>
  <c r="E18" l="1"/>
  <c r="D19"/>
  <c r="E19" s="1"/>
  <c r="E32"/>
  <c r="D13"/>
  <c r="D12" s="1"/>
  <c r="E23"/>
  <c r="E15" s="1"/>
  <c r="E29" s="1"/>
  <c r="E13" l="1"/>
  <c r="E12" s="1"/>
  <c r="C12" l="1"/>
  <c r="C28" l="1"/>
  <c r="D28" s="1"/>
  <c r="E28" s="1"/>
  <c r="C22" l="1"/>
  <c r="D22" s="1"/>
  <c r="E22" s="1"/>
</calcChain>
</file>

<file path=xl/sharedStrings.xml><?xml version="1.0" encoding="utf-8"?>
<sst xmlns="http://schemas.openxmlformats.org/spreadsheetml/2006/main" count="166" uniqueCount="40">
  <si>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</si>
  <si>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</si>
  <si>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</si>
  <si>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</si>
  <si>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</si>
  <si>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</si>
  <si>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</si>
  <si>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</si>
  <si>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</si>
  <si>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</si>
  <si>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</si>
  <si>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</si>
  <si>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</si>
  <si>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</si>
  <si>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</si>
  <si>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</si>
  <si>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</si>
  <si>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</si>
  <si>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</si>
  <si>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</si>
  <si>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</si>
  <si>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</si>
  <si>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</si>
  <si>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</si>
  <si>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</si>
  <si>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</si>
  <si>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</si>
  <si>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</si>
  <si>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</si>
  <si>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</si>
  <si>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</si>
  <si>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</si>
  <si>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</si>
  <si>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2021 год</t>
  </si>
  <si>
    <t>по состоянию на "1 "апреля 2021 г.</t>
  </si>
  <si>
    <t>КГУ«Общеобразовательная школа имени Рамазана Елебаева села Кудукагаш отдела образования по району Биржан сал управления образования Акмолинской области»;</t>
  </si>
  <si>
    <t>по состоянию на "1 "апреля 2022 г.</t>
  </si>
  <si>
    <t>2022 год</t>
  </si>
  <si>
    <t>2023год</t>
  </si>
  <si>
    <t>по состоянию на "1 "июля  2023 г.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</si>
</sst>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5" fontId="2" fillId="0" borderId="0" xfId="0" applyNumberFormat="1" applyFont="1"/>
    <xf numFmtId="165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/>
    <xf numFmtId="1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" fontId="1" fillId="5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/>
    </xf>
    <xf numFmtId="166" fontId="2" fillId="0" borderId="0" xfId="0" applyNumberFormat="1" applyFont="1"/>
    <xf numFmtId="1" fontId="1" fillId="6" borderId="2" xfId="0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166" fontId="1" fillId="6" borderId="2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7" borderId="2" xfId="0" applyFont="1" applyFill="1" applyBorder="1"/>
    <xf numFmtId="0" fontId="5" fillId="7" borderId="2" xfId="0" applyFont="1" applyFill="1" applyBorder="1" applyAlignment="1">
      <alignment horizontal="center" vertical="center" wrapText="1"/>
    </xf>
    <xf numFmtId="165" fontId="1" fillId="7" borderId="2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sqref="A1:XFD1048576"/>
    </sheetView>
  </sheetViews>
  <sheetFormatPr defaultColWidth="9.1796875" defaultRowHeight="20"/>
  <cols>
    <col min="1" max="1" width="67.81640625" style="2" customWidth="1"/>
    <col min="2" max="2" width="9.1796875" style="3"/>
    <col min="3" max="3" width="15.453125" style="24" customWidth="1"/>
    <col min="4" max="4" width="16" style="24" customWidth="1"/>
    <col min="5" max="5" width="14.453125" style="24" customWidth="1"/>
    <col min="6" max="7" width="12" style="2" customWidth="1"/>
    <col min="8" max="16384" width="9.1796875" style="2"/>
  </cols>
  <sheetData>
    <row r="1" spans="1:5">
      <c r="A1" s="55" t="s">
        <v>15</v>
      </c>
      <c r="B1" s="55"/>
      <c r="C1" s="55"/>
      <c r="D1" s="55"/>
      <c r="E1" s="55"/>
    </row>
    <row r="2" spans="1:5">
      <c r="A2" s="55" t="s">
        <v>34</v>
      </c>
      <c r="B2" s="55"/>
      <c r="C2" s="55"/>
      <c r="D2" s="55"/>
      <c r="E2" s="55"/>
    </row>
    <row r="3" spans="1:5">
      <c r="A3" s="1"/>
    </row>
    <row r="4" spans="1:5">
      <c r="A4" s="56" t="s">
        <v>29</v>
      </c>
      <c r="B4" s="56"/>
      <c r="C4" s="56"/>
      <c r="D4" s="56"/>
      <c r="E4" s="56"/>
    </row>
    <row r="5" spans="1:5" ht="15.75" customHeight="1">
      <c r="A5" s="57" t="s">
        <v>16</v>
      </c>
      <c r="B5" s="57"/>
      <c r="C5" s="57"/>
      <c r="D5" s="57"/>
      <c r="E5" s="57"/>
    </row>
    <row r="6" spans="1:5">
      <c r="A6" s="4"/>
    </row>
    <row r="7" spans="1:5">
      <c r="A7" s="13" t="s">
        <v>17</v>
      </c>
    </row>
    <row r="8" spans="1:5">
      <c r="A8" s="1"/>
    </row>
    <row r="9" spans="1:5" ht="20.25" customHeight="1">
      <c r="A9" s="58" t="s">
        <v>28</v>
      </c>
      <c r="B9" s="59" t="s">
        <v>18</v>
      </c>
      <c r="C9" s="60" t="s">
        <v>33</v>
      </c>
      <c r="D9" s="60"/>
      <c r="E9" s="60"/>
    </row>
    <row r="10" spans="1:5" ht="40">
      <c r="A10" s="58"/>
      <c r="B10" s="59"/>
      <c r="C10" s="44" t="s">
        <v>19</v>
      </c>
      <c r="D10" s="25" t="s">
        <v>20</v>
      </c>
      <c r="E10" s="60" t="s">
        <v>14</v>
      </c>
    </row>
    <row r="11" spans="1:5">
      <c r="A11" s="5" t="s">
        <v>21</v>
      </c>
      <c r="B11" s="6" t="s">
        <v>10</v>
      </c>
      <c r="C11" s="30">
        <v>2308</v>
      </c>
      <c r="D11" s="33">
        <f>C11</f>
        <v>2308</v>
      </c>
      <c r="E11" s="26"/>
    </row>
    <row r="12" spans="1:5" ht="26">
      <c r="A12" s="10" t="s">
        <v>24</v>
      </c>
      <c r="B12" s="6" t="s">
        <v>2</v>
      </c>
      <c r="C12" s="16">
        <f>(C13-C32)/C11</f>
        <v>886.12511501299821</v>
      </c>
      <c r="D12" s="16">
        <f t="shared" ref="D12" si="0">(D13-D32)/D11</f>
        <v>886.12511501299821</v>
      </c>
      <c r="E12" s="26"/>
    </row>
    <row r="13" spans="1:5" ht="26">
      <c r="A13" s="5" t="s">
        <v>11</v>
      </c>
      <c r="B13" s="6" t="s">
        <v>2</v>
      </c>
      <c r="C13" s="30">
        <f>C15+C29+C30+C33+C31+C32</f>
        <v>2391351.7654499998</v>
      </c>
      <c r="D13" s="30">
        <f>D15+D29+D30+D33+D31+D32</f>
        <v>2391351.7654499998</v>
      </c>
      <c r="E13" s="41"/>
    </row>
    <row r="14" spans="1:5">
      <c r="A14" s="8" t="s">
        <v>0</v>
      </c>
      <c r="B14" s="9"/>
      <c r="C14" s="43">
        <v>0</v>
      </c>
      <c r="D14" s="16">
        <v>0</v>
      </c>
      <c r="E14" s="43"/>
    </row>
    <row r="15" spans="1:5" ht="26">
      <c r="A15" s="5" t="s">
        <v>12</v>
      </c>
      <c r="B15" s="6" t="s">
        <v>2</v>
      </c>
      <c r="C15" s="30">
        <f>C17+C20+C23+C26</f>
        <v>1587118.3999999997</v>
      </c>
      <c r="D15" s="33">
        <f>C15</f>
        <v>1587118.3999999997</v>
      </c>
      <c r="E15" s="26"/>
    </row>
    <row r="16" spans="1:5">
      <c r="A16" s="35" t="s">
        <v>1</v>
      </c>
      <c r="B16" s="36"/>
      <c r="C16" s="30">
        <v>0</v>
      </c>
      <c r="D16" s="23">
        <v>0</v>
      </c>
      <c r="E16" s="30"/>
    </row>
    <row r="17" spans="1:6" ht="26">
      <c r="A17" s="5" t="s">
        <v>13</v>
      </c>
      <c r="B17" s="37" t="s">
        <v>2</v>
      </c>
      <c r="C17" s="30">
        <v>109499.1</v>
      </c>
      <c r="D17" s="30">
        <v>109499.1</v>
      </c>
      <c r="E17" s="30"/>
    </row>
    <row r="18" spans="1:6">
      <c r="A18" s="10" t="s">
        <v>4</v>
      </c>
      <c r="B18" s="11" t="s">
        <v>3</v>
      </c>
      <c r="C18" s="32">
        <v>69.5</v>
      </c>
      <c r="D18" s="23">
        <v>5</v>
      </c>
      <c r="E18" s="32"/>
    </row>
    <row r="19" spans="1:6" ht="22" customHeight="1">
      <c r="A19" s="10" t="s">
        <v>26</v>
      </c>
      <c r="B19" s="6" t="s">
        <v>27</v>
      </c>
      <c r="C19" s="23">
        <f>C17/C18/12*1000+200</f>
        <v>131493.88489208635</v>
      </c>
      <c r="D19" s="23">
        <f t="shared" ref="D19" si="1">C19</f>
        <v>131493.88489208635</v>
      </c>
      <c r="E19" s="26"/>
    </row>
    <row r="20" spans="1:6" ht="26">
      <c r="A20" s="5" t="s">
        <v>22</v>
      </c>
      <c r="B20" s="37" t="s">
        <v>2</v>
      </c>
      <c r="C20" s="30">
        <v>1022670.8999999998</v>
      </c>
      <c r="D20" s="40">
        <f t="shared" ref="D20:D33" si="2">C20</f>
        <v>1022670.8999999998</v>
      </c>
      <c r="E20" s="30"/>
    </row>
    <row r="21" spans="1:6">
      <c r="A21" s="10" t="s">
        <v>4</v>
      </c>
      <c r="B21" s="11" t="s">
        <v>3</v>
      </c>
      <c r="C21" s="26">
        <v>562.99000000000012</v>
      </c>
      <c r="D21" s="23">
        <f t="shared" si="2"/>
        <v>562.99000000000012</v>
      </c>
      <c r="E21" s="26"/>
    </row>
    <row r="22" spans="1:6" ht="22" customHeight="1">
      <c r="A22" s="10" t="s">
        <v>26</v>
      </c>
      <c r="B22" s="6" t="s">
        <v>27</v>
      </c>
      <c r="C22" s="23">
        <f>C20/12/C21*1000</f>
        <v>151374.93561164491</v>
      </c>
      <c r="D22" s="23">
        <f t="shared" si="2"/>
        <v>151374.93561164491</v>
      </c>
      <c r="E22" s="26"/>
    </row>
    <row r="23" spans="1:6" ht="38">
      <c r="A23" s="14" t="s">
        <v>25</v>
      </c>
      <c r="B23" s="6" t="s">
        <v>2</v>
      </c>
      <c r="C23" s="26">
        <v>90627.7</v>
      </c>
      <c r="D23" s="40">
        <f t="shared" si="2"/>
        <v>90627.7</v>
      </c>
      <c r="E23" s="26"/>
    </row>
    <row r="24" spans="1:6">
      <c r="A24" s="10" t="s">
        <v>4</v>
      </c>
      <c r="B24" s="11" t="s">
        <v>3</v>
      </c>
      <c r="C24" s="32">
        <v>62</v>
      </c>
      <c r="D24" s="23">
        <f t="shared" si="2"/>
        <v>62</v>
      </c>
      <c r="E24" s="32"/>
    </row>
    <row r="25" spans="1:6" ht="22" customHeight="1">
      <c r="A25" s="10" t="s">
        <v>26</v>
      </c>
      <c r="B25" s="6" t="s">
        <v>27</v>
      </c>
      <c r="C25" s="23">
        <f>C23/C24/12*1000</f>
        <v>121811.42473118279</v>
      </c>
      <c r="D25" s="23">
        <f t="shared" si="2"/>
        <v>121811.42473118279</v>
      </c>
      <c r="E25" s="26"/>
    </row>
    <row r="26" spans="1:6" ht="26">
      <c r="A26" s="7" t="s">
        <v>23</v>
      </c>
      <c r="B26" s="6" t="s">
        <v>2</v>
      </c>
      <c r="C26" s="26">
        <v>364320.69999999995</v>
      </c>
      <c r="D26" s="40">
        <f t="shared" si="2"/>
        <v>364320.69999999995</v>
      </c>
      <c r="E26" s="26"/>
    </row>
    <row r="27" spans="1:6">
      <c r="A27" s="10" t="s">
        <v>4</v>
      </c>
      <c r="B27" s="11" t="s">
        <v>3</v>
      </c>
      <c r="C27" s="32">
        <v>455.25</v>
      </c>
      <c r="D27" s="23">
        <f t="shared" si="2"/>
        <v>455.25</v>
      </c>
      <c r="E27" s="32"/>
    </row>
    <row r="28" spans="1:6" ht="22" customHeight="1">
      <c r="A28" s="10" t="s">
        <v>26</v>
      </c>
      <c r="B28" s="6" t="s">
        <v>27</v>
      </c>
      <c r="C28" s="23">
        <f>C26/12/C27*1000</f>
        <v>66688.760754164381</v>
      </c>
      <c r="D28" s="23">
        <f t="shared" si="2"/>
        <v>66688.760754164381</v>
      </c>
      <c r="E28" s="26"/>
    </row>
    <row r="29" spans="1:6" ht="26">
      <c r="A29" s="5" t="s">
        <v>5</v>
      </c>
      <c r="B29" s="6" t="s">
        <v>2</v>
      </c>
      <c r="C29" s="26">
        <v>160050.06545000002</v>
      </c>
      <c r="D29" s="31">
        <f t="shared" si="2"/>
        <v>160050.06545000002</v>
      </c>
      <c r="E29" s="26"/>
      <c r="F29" s="19"/>
    </row>
    <row r="30" spans="1:6" ht="36">
      <c r="A30" s="12" t="s">
        <v>6</v>
      </c>
      <c r="B30" s="6" t="s">
        <v>2</v>
      </c>
      <c r="C30" s="26">
        <v>121978</v>
      </c>
      <c r="D30" s="40">
        <f t="shared" si="2"/>
        <v>121978</v>
      </c>
      <c r="E30" s="26"/>
    </row>
    <row r="31" spans="1:6" ht="26">
      <c r="A31" s="12" t="s">
        <v>7</v>
      </c>
      <c r="B31" s="6" t="s">
        <v>2</v>
      </c>
      <c r="C31" s="26">
        <v>49273</v>
      </c>
      <c r="D31" s="40">
        <f t="shared" si="2"/>
        <v>49273</v>
      </c>
      <c r="E31" s="26"/>
    </row>
    <row r="32" spans="1:6" ht="36">
      <c r="A32" s="12" t="s">
        <v>8</v>
      </c>
      <c r="B32" s="6" t="s">
        <v>2</v>
      </c>
      <c r="C32" s="26">
        <v>346175</v>
      </c>
      <c r="D32" s="26">
        <v>346175</v>
      </c>
      <c r="E32" s="26"/>
    </row>
    <row r="33" spans="1:5" ht="54" customHeight="1">
      <c r="A33" s="12" t="s">
        <v>9</v>
      </c>
      <c r="B33" s="6" t="s">
        <v>2</v>
      </c>
      <c r="C33" s="26">
        <v>126757.3</v>
      </c>
      <c r="D33" s="40">
        <f t="shared" si="2"/>
        <v>126757.3</v>
      </c>
      <c r="E33" s="2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C11" sqref="C11"/>
    </sheetView>
  </sheetViews>
  <sheetFormatPr defaultColWidth="9.1796875" defaultRowHeight="20"/>
  <cols>
    <col min="1" max="1" width="52" style="2" customWidth="1"/>
    <col min="2" max="2" width="9.1796875" style="3"/>
    <col min="3" max="3" width="15.453125" style="24" customWidth="1"/>
    <col min="4" max="4" width="16" style="24" customWidth="1"/>
    <col min="5" max="5" width="14.453125" style="24" customWidth="1"/>
    <col min="6" max="6" width="15.453125" style="24" customWidth="1"/>
    <col min="7" max="7" width="15" style="2" customWidth="1"/>
    <col min="8" max="8" width="12" style="2" customWidth="1"/>
    <col min="9" max="16384" width="9.1796875" style="2"/>
  </cols>
  <sheetData>
    <row r="1" spans="1:7">
      <c r="A1" s="66" t="s">
        <v>15</v>
      </c>
      <c r="B1" s="66"/>
      <c r="C1" s="66"/>
      <c r="D1" s="66"/>
      <c r="E1" s="66"/>
      <c r="F1" s="55"/>
    </row>
    <row r="2" spans="1:7">
      <c r="A2" s="66" t="s">
        <v>36</v>
      </c>
      <c r="B2" s="66"/>
      <c r="C2" s="66"/>
      <c r="D2" s="66"/>
      <c r="E2" s="66"/>
      <c r="F2" s="55"/>
    </row>
    <row r="3" spans="1:7">
      <c r="A3" s="1"/>
    </row>
    <row r="4" spans="1:7">
      <c r="A4" s="67" t="s">
        <v>29</v>
      </c>
      <c r="B4" s="67"/>
      <c r="C4" s="67"/>
      <c r="D4" s="67"/>
      <c r="E4" s="67"/>
      <c r="F4" s="46"/>
    </row>
    <row r="5" spans="1:7" ht="15.75" customHeight="1">
      <c r="A5" s="68" t="s">
        <v>16</v>
      </c>
      <c r="B5" s="68"/>
      <c r="C5" s="68"/>
      <c r="D5" s="68"/>
      <c r="E5" s="68"/>
      <c r="F5" s="47"/>
    </row>
    <row r="6" spans="1:7">
      <c r="A6" s="4"/>
    </row>
    <row r="7" spans="1:7">
      <c r="A7" s="13" t="s">
        <v>17</v>
      </c>
    </row>
    <row r="8" spans="1:7">
      <c r="A8" s="1"/>
    </row>
    <row r="9" spans="1:7" ht="20.25" customHeight="1">
      <c r="A9" s="69" t="s">
        <v>28</v>
      </c>
      <c r="B9" s="70" t="s">
        <v>18</v>
      </c>
      <c r="C9" s="71" t="s">
        <v>37</v>
      </c>
      <c r="D9" s="71"/>
      <c r="E9" s="71"/>
      <c r="F9" s="48"/>
    </row>
    <row r="10" spans="1:7" ht="40">
      <c r="A10" s="69"/>
      <c r="B10" s="70"/>
      <c r="C10" s="25" t="s">
        <v>19</v>
      </c>
      <c r="D10" s="25" t="s">
        <v>20</v>
      </c>
      <c r="E10" s="60" t="s">
        <v>14</v>
      </c>
      <c r="F10" s="25" t="s">
        <v>19</v>
      </c>
    </row>
    <row r="11" spans="1:7">
      <c r="A11" s="5" t="s">
        <v>21</v>
      </c>
      <c r="B11" s="6" t="s">
        <v>10</v>
      </c>
      <c r="C11" s="34">
        <v>1726</v>
      </c>
      <c r="D11" s="34">
        <v>1726</v>
      </c>
      <c r="E11" s="34">
        <v>1726</v>
      </c>
      <c r="F11" s="34">
        <v>1726</v>
      </c>
    </row>
    <row r="12" spans="1:7" ht="26">
      <c r="A12" s="10" t="s">
        <v>24</v>
      </c>
      <c r="B12" s="6" t="s">
        <v>2</v>
      </c>
      <c r="C12" s="16">
        <v>1538.7322604171495</v>
      </c>
      <c r="D12" s="16">
        <v>439.84754514484354</v>
      </c>
      <c r="E12" s="16">
        <v>439.67373286210892</v>
      </c>
      <c r="F12" s="16">
        <v>1538.7323290845886</v>
      </c>
    </row>
    <row r="13" spans="1:7" ht="26">
      <c r="A13" s="5" t="s">
        <v>11</v>
      </c>
      <c r="B13" s="6" t="s">
        <v>2</v>
      </c>
      <c r="C13" s="41">
        <v>2720555.88148</v>
      </c>
      <c r="D13" s="41">
        <v>780500.11291999999</v>
      </c>
      <c r="E13" s="41">
        <v>779063.86291999999</v>
      </c>
      <c r="F13" s="41">
        <v>2720556</v>
      </c>
      <c r="G13" s="50">
        <v>-0.11852000001817942</v>
      </c>
    </row>
    <row r="14" spans="1:7">
      <c r="A14" s="8" t="s">
        <v>0</v>
      </c>
      <c r="B14" s="9"/>
      <c r="C14" s="26">
        <v>0</v>
      </c>
      <c r="D14" s="26">
        <v>0</v>
      </c>
      <c r="E14" s="26">
        <v>0</v>
      </c>
      <c r="F14" s="26">
        <v>0</v>
      </c>
    </row>
    <row r="15" spans="1:7" ht="26">
      <c r="A15" s="5" t="s">
        <v>12</v>
      </c>
      <c r="B15" s="6" t="s">
        <v>2</v>
      </c>
      <c r="C15" s="41">
        <v>2152764.6</v>
      </c>
      <c r="D15" s="54">
        <v>624599.4</v>
      </c>
      <c r="E15" s="54">
        <v>624599.4</v>
      </c>
      <c r="F15" s="54">
        <v>2152765</v>
      </c>
      <c r="G15" s="50">
        <v>-0.39999999990686774</v>
      </c>
    </row>
    <row r="16" spans="1:7">
      <c r="A16" s="8" t="s">
        <v>1</v>
      </c>
      <c r="B16" s="9"/>
      <c r="C16" s="26">
        <v>0</v>
      </c>
      <c r="D16" s="26">
        <v>0</v>
      </c>
      <c r="E16" s="26">
        <v>0</v>
      </c>
      <c r="F16" s="26">
        <v>0</v>
      </c>
      <c r="G16" s="50">
        <v>0</v>
      </c>
    </row>
    <row r="17" spans="1:7" ht="26">
      <c r="A17" s="5" t="s">
        <v>13</v>
      </c>
      <c r="B17" s="37" t="s">
        <v>2</v>
      </c>
      <c r="C17" s="30">
        <v>152214.5</v>
      </c>
      <c r="D17" s="30">
        <v>43553.625</v>
      </c>
      <c r="E17" s="30">
        <v>43553.625</v>
      </c>
      <c r="F17" s="30">
        <v>0</v>
      </c>
      <c r="G17" s="50"/>
    </row>
    <row r="18" spans="1:7">
      <c r="A18" s="10" t="s">
        <v>4</v>
      </c>
      <c r="B18" s="11" t="s">
        <v>3</v>
      </c>
      <c r="C18" s="53">
        <v>59</v>
      </c>
      <c r="D18" s="53">
        <v>59</v>
      </c>
      <c r="E18" s="53">
        <v>59</v>
      </c>
      <c r="F18" s="53" t="e">
        <v>#VALUE!</v>
      </c>
      <c r="G18" s="50"/>
    </row>
    <row r="19" spans="1:7" ht="22" customHeight="1">
      <c r="A19" s="10" t="s">
        <v>26</v>
      </c>
      <c r="B19" s="6" t="s">
        <v>27</v>
      </c>
      <c r="C19" s="23">
        <v>214992.23163841807</v>
      </c>
      <c r="D19" s="23">
        <v>214992.23163841807</v>
      </c>
      <c r="E19" s="23">
        <v>214992.23163841807</v>
      </c>
      <c r="F19" s="23" t="e">
        <v>#VALUE!</v>
      </c>
      <c r="G19" s="50"/>
    </row>
    <row r="20" spans="1:7" ht="26">
      <c r="A20" s="5" t="s">
        <v>22</v>
      </c>
      <c r="B20" s="37" t="s">
        <v>2</v>
      </c>
      <c r="C20" s="30">
        <v>1554358.9999999998</v>
      </c>
      <c r="D20" s="30">
        <v>468996.49999999994</v>
      </c>
      <c r="E20" s="30">
        <v>468996.49999999994</v>
      </c>
      <c r="F20" s="30">
        <v>0</v>
      </c>
      <c r="G20" s="50"/>
    </row>
    <row r="21" spans="1:7">
      <c r="A21" s="10" t="s">
        <v>4</v>
      </c>
      <c r="B21" s="11" t="s">
        <v>3</v>
      </c>
      <c r="C21" s="53">
        <v>496.38000000000005</v>
      </c>
      <c r="D21" s="53">
        <v>496.38000000000005</v>
      </c>
      <c r="E21" s="53">
        <v>496.38000000000005</v>
      </c>
      <c r="F21" s="53">
        <v>0</v>
      </c>
      <c r="G21" s="50"/>
    </row>
    <row r="22" spans="1:7" ht="22" customHeight="1">
      <c r="A22" s="10" t="s">
        <v>26</v>
      </c>
      <c r="B22" s="6" t="s">
        <v>27</v>
      </c>
      <c r="C22" s="23">
        <v>260949.1048524651</v>
      </c>
      <c r="D22" s="23">
        <v>260949.1048524651</v>
      </c>
      <c r="E22" s="23">
        <v>260949.1048524651</v>
      </c>
      <c r="F22" s="23" t="e">
        <v>#DIV/0!</v>
      </c>
      <c r="G22" s="50"/>
    </row>
    <row r="23" spans="1:7" ht="56">
      <c r="A23" s="12" t="s">
        <v>32</v>
      </c>
      <c r="B23" s="37" t="s">
        <v>2</v>
      </c>
      <c r="C23" s="30">
        <v>142145.5</v>
      </c>
      <c r="D23" s="30">
        <v>41537.875</v>
      </c>
      <c r="E23" s="30">
        <v>41035.487500000003</v>
      </c>
      <c r="F23" s="30">
        <v>0</v>
      </c>
      <c r="G23" s="50"/>
    </row>
    <row r="24" spans="1:7">
      <c r="A24" s="10" t="s">
        <v>4</v>
      </c>
      <c r="B24" s="11" t="s">
        <v>3</v>
      </c>
      <c r="C24" s="52">
        <v>82.75</v>
      </c>
      <c r="D24" s="52">
        <v>82.75</v>
      </c>
      <c r="E24" s="52">
        <v>82.75</v>
      </c>
      <c r="F24" s="52">
        <v>0</v>
      </c>
      <c r="G24" s="50"/>
    </row>
    <row r="25" spans="1:7" ht="22" customHeight="1">
      <c r="A25" s="10" t="s">
        <v>26</v>
      </c>
      <c r="B25" s="6" t="s">
        <v>27</v>
      </c>
      <c r="C25" s="23">
        <v>143147.53272910375</v>
      </c>
      <c r="D25" s="23">
        <v>143147.53272910375</v>
      </c>
      <c r="E25" s="23">
        <v>143147.53272910375</v>
      </c>
      <c r="F25" s="23" t="e">
        <v>#DIV/0!</v>
      </c>
      <c r="G25" s="50"/>
    </row>
    <row r="26" spans="1:7" ht="26">
      <c r="A26" s="5" t="s">
        <v>23</v>
      </c>
      <c r="B26" s="37" t="s">
        <v>2</v>
      </c>
      <c r="C26" s="30">
        <v>304045.60000000009</v>
      </c>
      <c r="D26" s="30">
        <v>76011.400000000023</v>
      </c>
      <c r="E26" s="30">
        <v>73913.800000000017</v>
      </c>
      <c r="F26" s="30">
        <v>0</v>
      </c>
      <c r="G26" s="50"/>
    </row>
    <row r="27" spans="1:7">
      <c r="A27" s="10" t="s">
        <v>4</v>
      </c>
      <c r="B27" s="11" t="s">
        <v>3</v>
      </c>
      <c r="C27" s="52">
        <v>388.25</v>
      </c>
      <c r="D27" s="52">
        <v>388.25</v>
      </c>
      <c r="E27" s="52">
        <v>388.25</v>
      </c>
      <c r="F27" s="52">
        <v>0</v>
      </c>
      <c r="G27" s="50"/>
    </row>
    <row r="28" spans="1:7" ht="22" customHeight="1">
      <c r="A28" s="10" t="s">
        <v>26</v>
      </c>
      <c r="B28" s="6" t="s">
        <v>27</v>
      </c>
      <c r="C28" s="23">
        <v>65259.841167632556</v>
      </c>
      <c r="D28" s="23">
        <v>65259.841167632556</v>
      </c>
      <c r="E28" s="23">
        <v>65259.841167632556</v>
      </c>
      <c r="F28" s="23" t="e">
        <v>#DIV/0!</v>
      </c>
      <c r="G28" s="50"/>
    </row>
    <row r="29" spans="1:7" ht="26">
      <c r="A29" s="5" t="s">
        <v>5</v>
      </c>
      <c r="B29" s="6" t="s">
        <v>2</v>
      </c>
      <c r="C29" s="41">
        <v>240691.98147999999</v>
      </c>
      <c r="D29" s="51">
        <v>69830.212920000005</v>
      </c>
      <c r="E29" s="51">
        <v>69830.212920000005</v>
      </c>
      <c r="F29" s="51">
        <v>240692</v>
      </c>
      <c r="G29" s="50">
        <v>-1.8520000012358651E-2</v>
      </c>
    </row>
    <row r="30" spans="1:7" ht="51.5">
      <c r="A30" s="12" t="s">
        <v>6</v>
      </c>
      <c r="B30" s="6" t="s">
        <v>2</v>
      </c>
      <c r="C30" s="41">
        <v>122533</v>
      </c>
      <c r="D30" s="54">
        <v>30633.25</v>
      </c>
      <c r="E30" s="54">
        <v>30633.25</v>
      </c>
      <c r="F30" s="54">
        <v>122533</v>
      </c>
      <c r="G30" s="50">
        <v>0</v>
      </c>
    </row>
    <row r="31" spans="1:7" ht="40">
      <c r="A31" s="12" t="s">
        <v>7</v>
      </c>
      <c r="B31" s="6" t="s">
        <v>2</v>
      </c>
      <c r="C31" s="41">
        <v>13208</v>
      </c>
      <c r="D31" s="30">
        <v>5461.5</v>
      </c>
      <c r="E31" s="30">
        <v>5161.5</v>
      </c>
      <c r="F31" s="30">
        <v>13208</v>
      </c>
      <c r="G31" s="50">
        <v>0</v>
      </c>
    </row>
    <row r="32" spans="1:7" ht="36">
      <c r="A32" s="12" t="s">
        <v>8</v>
      </c>
      <c r="B32" s="6" t="s">
        <v>2</v>
      </c>
      <c r="C32" s="41">
        <v>64704</v>
      </c>
      <c r="D32" s="42">
        <v>21323.25</v>
      </c>
      <c r="E32" s="42">
        <v>20187</v>
      </c>
      <c r="F32" s="49">
        <v>64704</v>
      </c>
      <c r="G32" s="50">
        <v>0</v>
      </c>
    </row>
    <row r="33" spans="1:7" ht="54" customHeight="1">
      <c r="A33" s="12" t="s">
        <v>9</v>
      </c>
      <c r="B33" s="6" t="s">
        <v>2</v>
      </c>
      <c r="C33" s="51">
        <v>126654.3</v>
      </c>
      <c r="D33" s="51">
        <v>28652.5</v>
      </c>
      <c r="E33" s="51">
        <v>28652.5</v>
      </c>
      <c r="F33" s="51">
        <v>126654</v>
      </c>
      <c r="G33" s="50">
        <v>0.30000000000291038</v>
      </c>
    </row>
    <row r="34" spans="1:7">
      <c r="C34" s="24">
        <v>2720555.88148</v>
      </c>
      <c r="D34" s="24">
        <v>780500.11291999999</v>
      </c>
      <c r="E34" s="24">
        <v>779063.86291999999</v>
      </c>
      <c r="F34" s="24">
        <v>2720556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F4" sqref="F4"/>
    </sheetView>
  </sheetViews>
  <sheetFormatPr defaultColWidth="9.1796875" defaultRowHeight="20"/>
  <cols>
    <col min="1" max="1" width="69.453125" style="2" customWidth="1"/>
    <col min="2" max="2" width="9.1796875" style="3"/>
    <col min="3" max="5" width="12" style="15" customWidth="1"/>
    <col min="6" max="7" width="12" style="2" customWidth="1"/>
    <col min="8" max="16384" width="9.1796875" style="2"/>
  </cols>
  <sheetData>
    <row r="1" spans="1:7">
      <c r="A1" s="66" t="s">
        <v>15</v>
      </c>
      <c r="B1" s="66"/>
      <c r="C1" s="66"/>
      <c r="D1" s="66"/>
      <c r="E1" s="66"/>
    </row>
    <row r="2" spans="1:7">
      <c r="A2" s="66" t="s">
        <v>39</v>
      </c>
      <c r="B2" s="66"/>
      <c r="C2" s="66"/>
      <c r="D2" s="66"/>
      <c r="E2" s="66"/>
      <c r="F2" s="65"/>
    </row>
    <row r="3" spans="1:7">
      <c r="A3" s="1"/>
    </row>
    <row r="4" spans="1:7" ht="50.25" customHeight="1">
      <c r="A4" s="72" t="s">
        <v>35</v>
      </c>
      <c r="B4" s="72"/>
      <c r="C4" s="72"/>
      <c r="D4" s="72"/>
      <c r="E4" s="72"/>
      <c r="F4" s="45"/>
    </row>
    <row r="5" spans="1:7" ht="15.75" customHeight="1">
      <c r="A5" s="68" t="s">
        <v>16</v>
      </c>
      <c r="B5" s="68"/>
      <c r="C5" s="68"/>
      <c r="D5" s="68"/>
      <c r="E5" s="68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69" t="s">
        <v>28</v>
      </c>
      <c r="B9" s="70" t="s">
        <v>18</v>
      </c>
      <c r="C9" s="71" t="s">
        <v>38</v>
      </c>
      <c r="D9" s="71"/>
      <c r="E9" s="71"/>
    </row>
    <row r="10" spans="1:7" ht="40">
      <c r="A10" s="69"/>
      <c r="B10" s="70"/>
      <c r="C10" s="22" t="s">
        <v>19</v>
      </c>
      <c r="D10" s="22" t="s">
        <v>20</v>
      </c>
      <c r="E10" s="27" t="s">
        <v>14</v>
      </c>
    </row>
    <row r="11" spans="1:7">
      <c r="A11" s="5" t="s">
        <v>21</v>
      </c>
      <c r="B11" s="6" t="s">
        <v>10</v>
      </c>
      <c r="C11" s="34">
        <v>64</v>
      </c>
      <c r="D11" s="34">
        <f>C11</f>
        <v>64</v>
      </c>
      <c r="E11" s="34">
        <f>D11</f>
        <v>64</v>
      </c>
    </row>
    <row r="12" spans="1:7" ht="26">
      <c r="A12" s="10" t="s">
        <v>24</v>
      </c>
      <c r="B12" s="6" t="s">
        <v>2</v>
      </c>
      <c r="C12" s="16">
        <f>(C13-C32)/C11</f>
        <v>2443.2523834375002</v>
      </c>
      <c r="D12" s="16">
        <f t="shared" ref="D12:E12" si="0">(D13-D32)/D11</f>
        <v>1221.6261917187501</v>
      </c>
      <c r="E12" s="16">
        <f t="shared" si="0"/>
        <v>1221.6261917187501</v>
      </c>
    </row>
    <row r="13" spans="1:7" ht="26">
      <c r="A13" s="5" t="s">
        <v>11</v>
      </c>
      <c r="B13" s="6" t="s">
        <v>2</v>
      </c>
      <c r="C13" s="31">
        <f>C15+C29+C30+C33+C31+C32</f>
        <v>156368.15254000001</v>
      </c>
      <c r="D13" s="31">
        <f t="shared" ref="D13:E13" si="1">D15+D29+D30+D33+D31+D32</f>
        <v>78184.076270000005</v>
      </c>
      <c r="E13" s="31">
        <f t="shared" si="1"/>
        <v>78184.076270000005</v>
      </c>
    </row>
    <row r="14" spans="1:7">
      <c r="A14" s="8" t="s">
        <v>0</v>
      </c>
      <c r="B14" s="9"/>
      <c r="C14" s="16"/>
      <c r="D14" s="16">
        <f t="shared" ref="D14:D32" si="2">C14</f>
        <v>0</v>
      </c>
      <c r="E14" s="16">
        <f t="shared" ref="E14" si="3">D14</f>
        <v>0</v>
      </c>
      <c r="G14" s="15"/>
    </row>
    <row r="15" spans="1:7" ht="26">
      <c r="A15" s="61" t="s">
        <v>12</v>
      </c>
      <c r="B15" s="62" t="s">
        <v>2</v>
      </c>
      <c r="C15" s="63">
        <f>C17+C20+C23+C26</f>
        <v>115165.1</v>
      </c>
      <c r="D15" s="63">
        <f t="shared" ref="D15:E15" si="4">D17+D20+D23+D26</f>
        <v>57582.55</v>
      </c>
      <c r="E15" s="63">
        <f t="shared" si="4"/>
        <v>57582.55</v>
      </c>
    </row>
    <row r="16" spans="1:7">
      <c r="A16" s="8" t="s">
        <v>1</v>
      </c>
      <c r="B16" s="9"/>
      <c r="C16" s="16"/>
      <c r="D16" s="16">
        <f t="shared" si="2"/>
        <v>0</v>
      </c>
      <c r="E16" s="16">
        <f t="shared" ref="E16" si="5">D16</f>
        <v>0</v>
      </c>
    </row>
    <row r="17" spans="1:6" s="19" customFormat="1" ht="26">
      <c r="A17" s="17" t="s">
        <v>30</v>
      </c>
      <c r="B17" s="38" t="s">
        <v>2</v>
      </c>
      <c r="C17" s="39">
        <v>14159</v>
      </c>
      <c r="D17" s="31">
        <f>C17/2</f>
        <v>7079.5</v>
      </c>
      <c r="E17" s="31">
        <f t="shared" ref="E17" si="6">D17</f>
        <v>7079.5</v>
      </c>
    </row>
    <row r="18" spans="1:6" s="19" customFormat="1">
      <c r="A18" s="20" t="s">
        <v>4</v>
      </c>
      <c r="B18" s="21" t="s">
        <v>3</v>
      </c>
      <c r="C18" s="29">
        <v>4.5</v>
      </c>
      <c r="D18" s="16">
        <f t="shared" si="2"/>
        <v>4.5</v>
      </c>
      <c r="E18" s="16">
        <f t="shared" ref="E18:E19" si="7">D18</f>
        <v>4.5</v>
      </c>
      <c r="F18" s="64">
        <f>C18+C21+C24+C27</f>
        <v>44.41</v>
      </c>
    </row>
    <row r="19" spans="1:6" s="19" customFormat="1" ht="22" customHeight="1">
      <c r="A19" s="20" t="s">
        <v>26</v>
      </c>
      <c r="B19" s="18" t="s">
        <v>27</v>
      </c>
      <c r="C19" s="28">
        <f>C17/12/C18*1000</f>
        <v>262203.70370370371</v>
      </c>
      <c r="D19" s="28">
        <f>D17/3/D18*1000</f>
        <v>524407.40740740742</v>
      </c>
      <c r="E19" s="16">
        <f t="shared" si="7"/>
        <v>524407.40740740742</v>
      </c>
    </row>
    <row r="20" spans="1:6" s="19" customFormat="1" ht="26">
      <c r="A20" s="17" t="s">
        <v>31</v>
      </c>
      <c r="B20" s="38" t="s">
        <v>2</v>
      </c>
      <c r="C20" s="39">
        <v>72959.8</v>
      </c>
      <c r="D20" s="31">
        <f>C20/2</f>
        <v>36479.9</v>
      </c>
      <c r="E20" s="31">
        <f t="shared" ref="E20" si="8">D20</f>
        <v>36479.9</v>
      </c>
    </row>
    <row r="21" spans="1:6" s="19" customFormat="1">
      <c r="A21" s="20" t="s">
        <v>4</v>
      </c>
      <c r="B21" s="21" t="s">
        <v>3</v>
      </c>
      <c r="C21" s="29">
        <v>19.91</v>
      </c>
      <c r="D21" s="16">
        <f t="shared" si="2"/>
        <v>19.91</v>
      </c>
      <c r="E21" s="16">
        <f t="shared" ref="E21" si="9">D21</f>
        <v>19.91</v>
      </c>
    </row>
    <row r="22" spans="1:6" ht="22" customHeight="1">
      <c r="A22" s="10" t="s">
        <v>26</v>
      </c>
      <c r="B22" s="6" t="s">
        <v>27</v>
      </c>
      <c r="C22" s="28">
        <f>C20/12/C21*1000</f>
        <v>305373.34672693786</v>
      </c>
      <c r="D22" s="16">
        <f t="shared" si="2"/>
        <v>305373.34672693786</v>
      </c>
      <c r="E22" s="16">
        <f t="shared" ref="E22" si="10">D22</f>
        <v>305373.34672693786</v>
      </c>
    </row>
    <row r="23" spans="1:6" ht="38">
      <c r="A23" s="12" t="s">
        <v>32</v>
      </c>
      <c r="B23" s="37" t="s">
        <v>2</v>
      </c>
      <c r="C23" s="39">
        <v>11020.1</v>
      </c>
      <c r="D23" s="31">
        <f>C23/2</f>
        <v>5510.05</v>
      </c>
      <c r="E23" s="31">
        <f t="shared" ref="E23" si="11">D23</f>
        <v>5510.05</v>
      </c>
    </row>
    <row r="24" spans="1:6">
      <c r="A24" s="10" t="s">
        <v>4</v>
      </c>
      <c r="B24" s="11" t="s">
        <v>3</v>
      </c>
      <c r="C24" s="29">
        <v>3.5</v>
      </c>
      <c r="D24" s="16">
        <f t="shared" si="2"/>
        <v>3.5</v>
      </c>
      <c r="E24" s="16">
        <f t="shared" ref="E24:E25" si="12">D24</f>
        <v>3.5</v>
      </c>
    </row>
    <row r="25" spans="1:6" ht="22" customHeight="1">
      <c r="A25" s="10" t="s">
        <v>26</v>
      </c>
      <c r="B25" s="6" t="s">
        <v>27</v>
      </c>
      <c r="C25" s="28">
        <f>C23/12/C24*1000</f>
        <v>262383.33333333331</v>
      </c>
      <c r="D25" s="16">
        <f t="shared" ref="D25" si="13">C25</f>
        <v>262383.33333333331</v>
      </c>
      <c r="E25" s="16">
        <f t="shared" si="12"/>
        <v>262383.33333333331</v>
      </c>
    </row>
    <row r="26" spans="1:6" ht="26">
      <c r="A26" s="5" t="s">
        <v>23</v>
      </c>
      <c r="B26" s="37" t="s">
        <v>2</v>
      </c>
      <c r="C26" s="39">
        <v>17026.2</v>
      </c>
      <c r="D26" s="31">
        <f>C26/2</f>
        <v>8513.1</v>
      </c>
      <c r="E26" s="31">
        <f t="shared" ref="E26" si="14">D26</f>
        <v>8513.1</v>
      </c>
    </row>
    <row r="27" spans="1:6">
      <c r="A27" s="10" t="s">
        <v>4</v>
      </c>
      <c r="B27" s="11" t="s">
        <v>3</v>
      </c>
      <c r="C27" s="29">
        <v>16.5</v>
      </c>
      <c r="D27" s="16">
        <f t="shared" si="2"/>
        <v>16.5</v>
      </c>
      <c r="E27" s="16">
        <f t="shared" ref="E27" si="15">D27</f>
        <v>16.5</v>
      </c>
    </row>
    <row r="28" spans="1:6" ht="22" customHeight="1">
      <c r="A28" s="10" t="s">
        <v>26</v>
      </c>
      <c r="B28" s="6" t="s">
        <v>27</v>
      </c>
      <c r="C28" s="28">
        <f>C26/12/C27*1000</f>
        <v>85990.909090909103</v>
      </c>
      <c r="D28" s="16">
        <f t="shared" si="2"/>
        <v>85990.909090909103</v>
      </c>
      <c r="E28" s="16">
        <f t="shared" ref="E28" si="16">D28</f>
        <v>85990.909090909103</v>
      </c>
    </row>
    <row r="29" spans="1:6" ht="26">
      <c r="A29" s="5" t="s">
        <v>5</v>
      </c>
      <c r="B29" s="6" t="s">
        <v>2</v>
      </c>
      <c r="C29" s="31">
        <f>C15*11.54%</f>
        <v>13290.052539999999</v>
      </c>
      <c r="D29" s="31">
        <f t="shared" ref="D29:E29" si="17">D15*11.54%</f>
        <v>6645.0262699999994</v>
      </c>
      <c r="E29" s="31">
        <f t="shared" si="17"/>
        <v>6645.0262699999994</v>
      </c>
    </row>
    <row r="30" spans="1:6" ht="36">
      <c r="A30" s="12" t="s">
        <v>6</v>
      </c>
      <c r="B30" s="6" t="s">
        <v>2</v>
      </c>
      <c r="C30" s="31">
        <v>3025</v>
      </c>
      <c r="D30" s="31">
        <f>C30/2</f>
        <v>1512.5</v>
      </c>
      <c r="E30" s="31">
        <f t="shared" ref="E30" si="18">D30</f>
        <v>1512.5</v>
      </c>
    </row>
    <row r="31" spans="1:6" ht="26">
      <c r="A31" s="12" t="s">
        <v>7</v>
      </c>
      <c r="B31" s="6" t="s">
        <v>2</v>
      </c>
      <c r="C31" s="16">
        <v>3000</v>
      </c>
      <c r="D31" s="31">
        <f>C31/2</f>
        <v>1500</v>
      </c>
      <c r="E31" s="16">
        <f t="shared" ref="E31" si="19">D31</f>
        <v>1500</v>
      </c>
    </row>
    <row r="32" spans="1:6" ht="36">
      <c r="A32" s="12" t="s">
        <v>8</v>
      </c>
      <c r="B32" s="6" t="s">
        <v>2</v>
      </c>
      <c r="C32" s="31"/>
      <c r="D32" s="31">
        <f t="shared" si="2"/>
        <v>0</v>
      </c>
      <c r="E32" s="31">
        <f t="shared" ref="E32" si="20">D32</f>
        <v>0</v>
      </c>
    </row>
    <row r="33" spans="1:5" ht="38.25" customHeight="1">
      <c r="A33" s="12" t="s">
        <v>9</v>
      </c>
      <c r="B33" s="6" t="s">
        <v>2</v>
      </c>
      <c r="C33" s="31">
        <v>21888</v>
      </c>
      <c r="D33" s="31">
        <f>C33/2</f>
        <v>10944</v>
      </c>
      <c r="E33" s="31">
        <f t="shared" ref="E33" si="21">D33</f>
        <v>10944</v>
      </c>
    </row>
    <row r="34" spans="1:5">
      <c r="C34" s="15">
        <f>C33+C32+C31+C30+C29+C15</f>
        <v>156368.15254000001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СВОД2021</vt:lpstr>
      <vt:lpstr>СВОД 2022</vt:lpstr>
      <vt:lpstr>Кудку агашСШ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2023-07-22T07:56:08Z</dcterms:modified>
</cp:coreProperties>
</file>